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EEC AI ACCELERATOR\Coding\Blog\public\Files\"/>
    </mc:Choice>
  </mc:AlternateContent>
  <xr:revisionPtr revIDLastSave="0" documentId="8_{B65F8DDF-505A-4E2E-B62A-7BAF5F8E3481}" xr6:coauthVersionLast="47" xr6:coauthVersionMax="47" xr10:uidLastSave="{00000000-0000-0000-0000-000000000000}"/>
  <bookViews>
    <workbookView xWindow="28680" yWindow="-120" windowWidth="29040" windowHeight="15720" xr2:uid="{D8A7619D-6834-4642-9523-C980A8DA543C}"/>
  </bookViews>
  <sheets>
    <sheet name="Fabricator Emission Calc" sheetId="4" r:id="rId1"/>
    <sheet name="Lit. Reference" sheetId="3" r:id="rId2"/>
    <sheet name="AISC Emission" sheetId="2" r:id="rId3"/>
    <sheet name="Industry references" sheetId="5" r:id="rId4"/>
    <sheet name="Zamil Study" sheetId="6" r:id="rId5"/>
    <sheet name="Hayward Metric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P8" i="2" l="1"/>
  <c r="C16" i="4" l="1"/>
  <c r="O100" i="5"/>
  <c r="C7" i="4"/>
  <c r="P7" i="2"/>
  <c r="P6" i="2"/>
  <c r="C8" i="4" l="1"/>
  <c r="C9" i="4" s="1"/>
  <c r="C20" i="4" l="1"/>
  <c r="C22" i="4"/>
  <c r="C19" i="4"/>
  <c r="C21" i="4"/>
  <c r="C18" i="4"/>
</calcChain>
</file>

<file path=xl/sharedStrings.xml><?xml version="1.0" encoding="utf-8"?>
<sst xmlns="http://schemas.openxmlformats.org/spreadsheetml/2006/main" count="92" uniqueCount="77">
  <si>
    <t>CO2 Emissision Reduction at Fabricator Using CXT Technology (Fixturing and Processes)</t>
  </si>
  <si>
    <t>Efficiency Factor</t>
  </si>
  <si>
    <t>Value</t>
  </si>
  <si>
    <t>Unit</t>
  </si>
  <si>
    <t>Conventional Man-Hour/Ton</t>
  </si>
  <si>
    <t>Man-hour/ton</t>
  </si>
  <si>
    <t>ConXtech Man-Hour/Ton</t>
  </si>
  <si>
    <t>CXT Fabrication efficiency factor</t>
  </si>
  <si>
    <t>Emmission Reduction Factor</t>
  </si>
  <si>
    <t>Conventional Structural Steel Fabrication Emission</t>
  </si>
  <si>
    <t>ton-CO2/ton-conventional teel</t>
  </si>
  <si>
    <t xml:space="preserve">CXT Fabrication Emission </t>
  </si>
  <si>
    <t>ton-CO2/ton-CXT steel</t>
  </si>
  <si>
    <t>Emissison Reduction per t of CXT Fabricated Steel</t>
  </si>
  <si>
    <t>ton-CO2/ton steel</t>
  </si>
  <si>
    <t>Forecast and Industry Inputs</t>
  </si>
  <si>
    <t xml:space="preserve">2026 Forecasted Tonnage Fabricated </t>
  </si>
  <si>
    <t>ton-steel/history</t>
  </si>
  <si>
    <t>2024 CXT Tonnage Fabricated</t>
  </si>
  <si>
    <t>ton-steel/yr</t>
  </si>
  <si>
    <t>2029 CXT Tonnage Fabricated</t>
  </si>
  <si>
    <t>US Structural Steel Fabricated*</t>
  </si>
  <si>
    <t>Global Structural Steel Fabricated**</t>
  </si>
  <si>
    <t>Emission Reduction of Forecasted and Addressable Market</t>
  </si>
  <si>
    <t xml:space="preserve">2026 CXT CO2 ton Emission Reduction </t>
  </si>
  <si>
    <t>ton-CO2/yr</t>
  </si>
  <si>
    <t>2024 CXT CO2 ton Emission Reduction</t>
  </si>
  <si>
    <t>2029 CXT CO2 ton Emission Reduction</t>
  </si>
  <si>
    <t>US TAM CO2 ton CO2 Emission Reduction</t>
  </si>
  <si>
    <t>Global 2025 TAM CO2 ton CO2 Emission Reduction</t>
  </si>
  <si>
    <t>*Estimated from TAM calculator of $82B targeted verticals</t>
  </si>
  <si>
    <t>**~33% of global steel market</t>
  </si>
  <si>
    <t>Literature Review</t>
  </si>
  <si>
    <t>AISC Structural Steel Industry EPD reference  - A3 GWP</t>
  </si>
  <si>
    <t>Model Input</t>
  </si>
  <si>
    <t>Microsoft Word - AISC Fabricated Sections EPD 20210309</t>
  </si>
  <si>
    <t>kg</t>
  </si>
  <si>
    <t>MT</t>
  </si>
  <si>
    <t>ton</t>
  </si>
  <si>
    <t>structural_steel_industry_overview_2018</t>
  </si>
  <si>
    <t>https://www.structuralsteelfabricators.com.au/structural-steel-fabrication-hours-per-ton/</t>
  </si>
  <si>
    <t>Steel Sold in US 2024</t>
  </si>
  <si>
    <t>tons</t>
  </si>
  <si>
    <t>% used for multi story buildings</t>
  </si>
  <si>
    <t>https://gmk.center/en/infographic/top-30-largest-steel-producers-in-the-world-industry-leaders-in-2024/#:~:text=Exclusive%20TOP%2D30%20largest%20steel,Korea)%20%E2%80%93%2037.97%20million%20tons;</t>
  </si>
  <si>
    <t>https://globalabc.org/buildingmaterialsandclimate/chapter-5-improve/5-3-steel.html#:~:text=Of%20the%20total%20iron%20and,ventilation%20and%20cooling%20(HVAC).</t>
  </si>
  <si>
    <t xml:space="preserve">3rd Party Fabricator Analysis Metrics - ConXtech vs Conventional </t>
  </si>
  <si>
    <t>Zamil PowerPoint - ConXtech 1st Project OPE Performance 1.ppt</t>
  </si>
  <si>
    <r>
      <rPr>
        <b/>
        <sz val="12"/>
        <color rgb="FF292A2E"/>
        <rFont val="Segoe UI"/>
        <family val="2"/>
      </rPr>
      <t>a. XL400</t>
    </r>
    <r>
      <rPr>
        <sz val="12"/>
        <color rgb="FF292A2E"/>
        <rFont val="Segoe UI"/>
        <family val="2"/>
      </rPr>
      <t>- fully burdened (direct+indirect)</t>
    </r>
  </si>
  <si>
    <r>
      <t>2018</t>
    </r>
    <r>
      <rPr>
        <sz val="12"/>
        <color rgb="FF292A2E"/>
        <rFont val="Segoe UI"/>
        <family val="2"/>
      </rPr>
      <t>-16.69 MH/Ton</t>
    </r>
  </si>
  <si>
    <r>
      <t xml:space="preserve">2019 </t>
    </r>
    <r>
      <rPr>
        <sz val="12"/>
        <color rgb="FF292A2E"/>
        <rFont val="Segoe UI"/>
        <family val="2"/>
      </rPr>
      <t>-15.43 MH/Ton</t>
    </r>
  </si>
  <si>
    <r>
      <t>2020</t>
    </r>
    <r>
      <rPr>
        <sz val="12"/>
        <color rgb="FFC9372C"/>
        <rFont val="Segoe UI"/>
        <family val="2"/>
      </rPr>
      <t xml:space="preserve"> -13.87 MH/Ton </t>
    </r>
  </si>
  <si>
    <t>https://conxtech.atlassian.net/wiki/x/AwAVPg</t>
  </si>
  <si>
    <t>MH/Ton</t>
  </si>
  <si>
    <t>Lets talk apples to apples: what is going into the MH/Ton?</t>
  </si>
  <si>
    <r>
      <t>Direct labor:</t>
    </r>
    <r>
      <rPr>
        <sz val="14"/>
        <color rgb="FF001D35"/>
        <rFont val="Arial"/>
        <family val="2"/>
      </rPr>
      <t> This refers to the hands-on shop work, such as: </t>
    </r>
  </si>
  <si>
    <t>Fitting</t>
  </si>
  <si>
    <t>What does Direct mean to you?</t>
  </si>
  <si>
    <t>Welding</t>
  </si>
  <si>
    <t>Cutting and layout</t>
  </si>
  <si>
    <t>people that change the state (add value) of the product</t>
  </si>
  <si>
    <t>Drilling and punching</t>
  </si>
  <si>
    <t>anyone that does something you would pay us to do</t>
  </si>
  <si>
    <t>Material handling inside the shop</t>
  </si>
  <si>
    <t>Indirect- receiving, qc, material handling, shipping- support roles that (management, supervision)</t>
  </si>
  <si>
    <t>Painters and other finishers</t>
  </si>
  <si>
    <t>TOTAL MH= all inclusive (direct + indirect)</t>
  </si>
  <si>
    <r>
      <t>Indirect labor:</t>
    </r>
    <r>
      <rPr>
        <sz val="14"/>
        <color rgb="FF001D35"/>
        <rFont val="Arial"/>
        <family val="2"/>
      </rPr>
      <t> This covers all other shop-related tasks that support production, such as:</t>
    </r>
  </si>
  <si>
    <t>can we parse out direct hours?- yes</t>
  </si>
  <si>
    <t>Quality control inspection</t>
  </si>
  <si>
    <t>Production and project management</t>
  </si>
  <si>
    <t>Shop supervision and foreman duties</t>
  </si>
  <si>
    <t>Equipment maintenance</t>
  </si>
  <si>
    <t>Warehouse and yard crew for receiving materials and loading trucks</t>
  </si>
  <si>
    <t>shipping and receiving</t>
  </si>
  <si>
    <t>2018 Baselines:</t>
  </si>
  <si>
    <t>1. overall average= 15.87 MH/Ton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</si>
</sst>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292A2E"/>
      <name val="Segoe UI"/>
      <family val="2"/>
    </font>
    <font>
      <b/>
      <sz val="12"/>
      <color rgb="FF292A2E"/>
      <name val="Segoe UI"/>
      <family val="2"/>
    </font>
    <font>
      <b/>
      <sz val="12"/>
      <color rgb="FFC9372C"/>
      <name val="Segoe UI"/>
      <family val="2"/>
    </font>
    <font>
      <sz val="12"/>
      <color rgb="FFC9372C"/>
      <name val="Segoe UI"/>
      <family val="2"/>
    </font>
    <font>
      <b/>
      <sz val="11"/>
      <color rgb="FF292A2E"/>
      <name val="Segoe UI"/>
      <family val="2"/>
    </font>
    <font>
      <sz val="14"/>
      <color rgb="FF001D35"/>
      <name val="Arial"/>
      <family val="2"/>
    </font>
    <font>
      <b/>
      <sz val="14"/>
      <color rgb="FF001D35"/>
      <name val="Arial"/>
      <family val="2"/>
    </font>
    <font>
      <sz val="12"/>
      <color rgb="FF001D3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DDEE1"/>
      </left>
      <right style="medium">
        <color rgb="FFDDDEE1"/>
      </right>
      <top style="medium">
        <color rgb="FFDDDEE1"/>
      </top>
      <bottom/>
      <diagonal/>
    </border>
    <border>
      <left style="medium">
        <color rgb="FFDDDEE1"/>
      </left>
      <right style="medium">
        <color rgb="FFDDDEE1"/>
      </right>
      <top/>
      <bottom/>
      <diagonal/>
    </border>
    <border>
      <left style="medium">
        <color rgb="FFDDDEE1"/>
      </left>
      <right style="medium">
        <color rgb="FFDDDEE1"/>
      </right>
      <top/>
      <bottom style="medium">
        <color rgb="FFDDDEE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3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1" applyNumberFormat="1" applyFont="1" applyAlignment="1">
      <alignment horizontal="center" vertical="center"/>
    </xf>
    <xf numFmtId="0" fontId="4" fillId="0" borderId="0" xfId="2"/>
    <xf numFmtId="1" fontId="2" fillId="0" borderId="0" xfId="0" applyNumberFormat="1" applyFont="1" applyAlignment="1">
      <alignment horizontal="center"/>
    </xf>
    <xf numFmtId="0" fontId="6" fillId="2" borderId="0" xfId="0" applyFont="1" applyFill="1"/>
    <xf numFmtId="2" fontId="0" fillId="0" borderId="0" xfId="0" applyNumberFormat="1"/>
    <xf numFmtId="9" fontId="3" fillId="0" borderId="0" xfId="0" applyNumberFormat="1" applyFont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0" fontId="5" fillId="4" borderId="3" xfId="0" applyFont="1" applyFill="1" applyBorder="1"/>
    <xf numFmtId="0" fontId="5" fillId="4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4" fillId="0" borderId="0" xfId="2" applyAlignment="1">
      <alignment vertical="center"/>
    </xf>
    <xf numFmtId="164" fontId="0" fillId="0" borderId="0" xfId="1" applyNumberFormat="1" applyFont="1"/>
    <xf numFmtId="165" fontId="0" fillId="0" borderId="0" xfId="3" applyNumberFormat="1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 indent="2"/>
    </xf>
    <xf numFmtId="0" fontId="9" fillId="5" borderId="1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180975</xdr:rowOff>
    </xdr:from>
    <xdr:to>
      <xdr:col>15</xdr:col>
      <xdr:colOff>228600</xdr:colOff>
      <xdr:row>38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55EBB-6A3E-64FD-905D-BAEDE0A5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4475"/>
          <a:ext cx="8763000" cy="581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353495</xdr:colOff>
      <xdr:row>27</xdr:row>
      <xdr:rowOff>29111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9D8792-4A4A-431E-4FDD-3B657F71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0"/>
          <a:ext cx="7668695" cy="3839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115167</xdr:colOff>
      <xdr:row>40</xdr:row>
      <xdr:rowOff>29616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001804-A785-1002-2582-39B80639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211167" cy="7459116"/>
        </a:xfrm>
        <a:prstGeom prst="rect">
          <a:avLst/>
        </a:prstGeom>
      </xdr:spPr>
    </xdr:pic>
    <xdr:clientData/>
  </xdr:twoCellAnchor>
  <xdr:twoCellAnchor editAs="oneCell">
    <xdr:from>
      <xdr:col>19</xdr:col>
      <xdr:colOff>409575</xdr:colOff>
      <xdr:row>37</xdr:row>
      <xdr:rowOff>85725</xdr:rowOff>
    </xdr:from>
    <xdr:to>
      <xdr:col>31</xdr:col>
      <xdr:colOff>67648</xdr:colOff>
      <xdr:row>52</xdr:row>
      <xdr:rowOff>105176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8B4128DD-7EB1-0012-E498-0D7F01E2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1975" y="7134225"/>
          <a:ext cx="6973273" cy="2876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123825</xdr:rowOff>
    </xdr:from>
    <xdr:to>
      <xdr:col>11</xdr:col>
      <xdr:colOff>76200</xdr:colOff>
      <xdr:row>75</xdr:row>
      <xdr:rowOff>113558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33C8B362-F816-E55E-9B57-6E2BFF37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934325"/>
          <a:ext cx="6781800" cy="64667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11</xdr:col>
      <xdr:colOff>496135</xdr:colOff>
      <xdr:row>158</xdr:row>
      <xdr:rowOff>19983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D141078A-BD5E-B54E-70F4-06200D07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23431500"/>
          <a:ext cx="5982535" cy="6687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17</xdr:col>
      <xdr:colOff>77852</xdr:colOff>
      <xdr:row>95</xdr:row>
      <xdr:rowOff>124268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30F8F8A1-68C2-ADBB-2FD6-9EAE00E49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049500"/>
          <a:ext cx="11841227" cy="31722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304800</xdr:colOff>
      <xdr:row>21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A3B6B-94B8-EF6E-0C03-C94019315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8</xdr:col>
      <xdr:colOff>304800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1A3042-BE93-65A2-6C6E-0662587733F6}"/>
            </a:ext>
            <a:ext uri="{147F2762-F138-4A5C-976F-8EAC2B608ADB}">
              <a16:predDERef xmlns:a16="http://schemas.microsoft.com/office/drawing/2014/main" pred="{C27A3B6B-94B8-EF6E-0C03-C94019315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81500"/>
          <a:ext cx="4572000" cy="3429000"/>
        </a:xfrm>
        <a:prstGeom prst="rect">
          <a:avLst/>
        </a:prstGeom>
      </xdr:spPr>
    </xdr:pic>
    <xdr:clientData/>
  </xdr:twoCellAnchor>
  <xdr:twoCellAnchor>
    <xdr:from>
      <xdr:col>9</xdr:col>
      <xdr:colOff>352425</xdr:colOff>
      <xdr:row>3</xdr:row>
      <xdr:rowOff>104775</xdr:rowOff>
    </xdr:from>
    <xdr:to>
      <xdr:col>26</xdr:col>
      <xdr:colOff>7466</xdr:colOff>
      <xdr:row>15</xdr:row>
      <xdr:rowOff>57150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F751A65E-E89D-477C-8DA3-14B066D2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676275"/>
          <a:ext cx="10018241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isc.org/globalassets/why-steel/epd-aisc-hr-sections-202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gmk.center/en/infographic/top-30-largest-steel-producers-in-the-world-industry-leaders-in-2024/" TargetMode="External"/><Relationship Id="rId1" Type="http://schemas.openxmlformats.org/officeDocument/2006/relationships/hyperlink" Target="https://www.structuralsteelfabricators.com.au/structural-steel-fabrication-hours-per-to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file:///C:\:p:\g\personal\ecarey_conxtech_com\EeQ7MO_SgCZMiaiTqL1GfDkBAhdQ9K6xqpNsTExXx2k3Dg%3fe=VfnKx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DE59-C8BD-477B-BF7D-F923345D00C0}">
  <dimension ref="B1:G31"/>
  <sheetViews>
    <sheetView tabSelected="1" zoomScale="115" zoomScaleNormal="115" workbookViewId="0">
      <selection activeCell="B29" sqref="B29"/>
    </sheetView>
  </sheetViews>
  <sheetFormatPr defaultRowHeight="15" x14ac:dyDescent="0.25"/>
  <cols>
    <col min="2" max="2" width="60.7109375" bestFit="1" customWidth="1"/>
    <col min="3" max="3" width="25.140625" style="1" customWidth="1"/>
    <col min="4" max="4" width="27" style="1" bestFit="1" customWidth="1"/>
    <col min="6" max="6" width="19.7109375" customWidth="1"/>
  </cols>
  <sheetData>
    <row r="1" spans="2:7" x14ac:dyDescent="0.25">
      <c r="B1" s="11" t="s">
        <v>0</v>
      </c>
      <c r="C1" s="12"/>
      <c r="D1" s="12"/>
      <c r="G1" s="4"/>
    </row>
    <row r="2" spans="2:7" x14ac:dyDescent="0.25">
      <c r="B2" s="13" t="s">
        <v>1</v>
      </c>
      <c r="C2" s="14" t="s">
        <v>2</v>
      </c>
      <c r="D2" s="14" t="s">
        <v>3</v>
      </c>
    </row>
    <row r="3" spans="2:7" x14ac:dyDescent="0.25">
      <c r="B3" t="s">
        <v>4</v>
      </c>
      <c r="C3" s="7">
        <v>22.5</v>
      </c>
      <c r="D3" s="1" t="s">
        <v>5</v>
      </c>
    </row>
    <row r="4" spans="2:7" x14ac:dyDescent="0.25">
      <c r="B4" t="s">
        <v>6</v>
      </c>
      <c r="C4" s="7">
        <v>9</v>
      </c>
      <c r="D4" s="1" t="s">
        <v>5</v>
      </c>
    </row>
    <row r="5" spans="2:7" x14ac:dyDescent="0.25">
      <c r="B5" t="s">
        <v>7</v>
      </c>
      <c r="C5" s="10">
        <f>1-(C4/C3)</f>
        <v>0.6</v>
      </c>
    </row>
    <row r="6" spans="2:7" x14ac:dyDescent="0.25">
      <c r="B6" s="13" t="s">
        <v>8</v>
      </c>
      <c r="C6" s="14" t="s">
        <v>2</v>
      </c>
      <c r="D6" s="14" t="s">
        <v>3</v>
      </c>
    </row>
    <row r="7" spans="2:7" x14ac:dyDescent="0.25">
      <c r="B7" t="s">
        <v>9</v>
      </c>
      <c r="C7" s="4">
        <f>'AISC Emission'!P8</f>
        <v>0.10637000000000002</v>
      </c>
      <c r="D7" s="1" t="s">
        <v>10</v>
      </c>
    </row>
    <row r="8" spans="2:7" x14ac:dyDescent="0.25">
      <c r="B8" t="s">
        <v>11</v>
      </c>
      <c r="C8" s="4">
        <f>(C7)/(1+(1*C5))</f>
        <v>6.6481250000000006E-2</v>
      </c>
      <c r="D8" s="1" t="s">
        <v>12</v>
      </c>
    </row>
    <row r="9" spans="2:7" x14ac:dyDescent="0.25">
      <c r="B9" t="s">
        <v>13</v>
      </c>
      <c r="C9" s="4">
        <f>C7-C8</f>
        <v>3.9888750000000014E-2</v>
      </c>
      <c r="D9" s="1" t="s">
        <v>14</v>
      </c>
    </row>
    <row r="11" spans="2:7" x14ac:dyDescent="0.25">
      <c r="B11" s="15" t="s">
        <v>15</v>
      </c>
      <c r="C11" s="14" t="s">
        <v>2</v>
      </c>
      <c r="D11" s="14" t="s">
        <v>3</v>
      </c>
    </row>
    <row r="12" spans="2:7" x14ac:dyDescent="0.25">
      <c r="B12" t="s">
        <v>16</v>
      </c>
      <c r="C12" s="5">
        <v>14942</v>
      </c>
      <c r="D12" s="1" t="s">
        <v>17</v>
      </c>
    </row>
    <row r="13" spans="2:7" x14ac:dyDescent="0.25">
      <c r="B13" t="s">
        <v>18</v>
      </c>
      <c r="C13" s="5">
        <v>6768</v>
      </c>
      <c r="D13" s="1" t="s">
        <v>19</v>
      </c>
    </row>
    <row r="14" spans="2:7" x14ac:dyDescent="0.25">
      <c r="B14" t="s">
        <v>20</v>
      </c>
      <c r="C14" s="5">
        <v>98165</v>
      </c>
      <c r="D14" s="1" t="s">
        <v>19</v>
      </c>
    </row>
    <row r="15" spans="2:7" x14ac:dyDescent="0.25">
      <c r="B15" t="s">
        <v>21</v>
      </c>
      <c r="C15" s="5">
        <v>12040000</v>
      </c>
      <c r="D15" s="1" t="s">
        <v>19</v>
      </c>
    </row>
    <row r="16" spans="2:7" x14ac:dyDescent="0.25">
      <c r="B16" t="s">
        <v>22</v>
      </c>
      <c r="C16" s="5">
        <f>1884000000*1.1*0.33</f>
        <v>683892000.00000012</v>
      </c>
      <c r="D16" s="1" t="s">
        <v>19</v>
      </c>
    </row>
    <row r="17" spans="2:4" x14ac:dyDescent="0.25">
      <c r="B17" s="19" t="s">
        <v>23</v>
      </c>
      <c r="C17" s="30" t="s">
        <v>2</v>
      </c>
      <c r="D17" s="20" t="s">
        <v>3</v>
      </c>
    </row>
    <row r="18" spans="2:4" x14ac:dyDescent="0.25">
      <c r="B18" s="21" t="s">
        <v>24</v>
      </c>
      <c r="C18" s="16">
        <f>C12*$C$9</f>
        <v>596.01770250000027</v>
      </c>
      <c r="D18" s="22" t="s">
        <v>25</v>
      </c>
    </row>
    <row r="19" spans="2:4" x14ac:dyDescent="0.25">
      <c r="B19" s="21" t="s">
        <v>26</v>
      </c>
      <c r="C19" s="16">
        <f>C13*$C$9</f>
        <v>269.96706000000012</v>
      </c>
      <c r="D19" s="22" t="s">
        <v>25</v>
      </c>
    </row>
    <row r="20" spans="2:4" x14ac:dyDescent="0.25">
      <c r="B20" s="23" t="s">
        <v>27</v>
      </c>
      <c r="C20" s="17">
        <f>$C$14*C9</f>
        <v>3915.6791437500015</v>
      </c>
      <c r="D20" s="24" t="s">
        <v>25</v>
      </c>
    </row>
    <row r="21" spans="2:4" x14ac:dyDescent="0.25">
      <c r="B21" s="23" t="s">
        <v>28</v>
      </c>
      <c r="C21" s="17">
        <f>$C$15*C9</f>
        <v>480260.55000000016</v>
      </c>
      <c r="D21" s="24" t="s">
        <v>25</v>
      </c>
    </row>
    <row r="22" spans="2:4" x14ac:dyDescent="0.25">
      <c r="B22" s="25" t="s">
        <v>29</v>
      </c>
      <c r="C22" s="18">
        <f>$C$16*C9</f>
        <v>27279597.015000015</v>
      </c>
      <c r="D22" s="26" t="s">
        <v>25</v>
      </c>
    </row>
    <row r="23" spans="2:4" x14ac:dyDescent="0.25">
      <c r="C23" s="2"/>
    </row>
    <row r="25" spans="2:4" x14ac:dyDescent="0.25">
      <c r="B25" t="s">
        <v>30</v>
      </c>
    </row>
    <row r="26" spans="2:4" x14ac:dyDescent="0.25">
      <c r="B26" t="s">
        <v>31</v>
      </c>
      <c r="C26" s="29"/>
    </row>
    <row r="27" spans="2:4" x14ac:dyDescent="0.25">
      <c r="C27" s="2"/>
    </row>
    <row r="28" spans="2:4" x14ac:dyDescent="0.25">
      <c r="C28" s="3"/>
    </row>
    <row r="29" spans="2:4" x14ac:dyDescent="0.25">
      <c r="C29"/>
    </row>
    <row r="30" spans="2:4" x14ac:dyDescent="0.25">
      <c r="C30" s="2"/>
    </row>
    <row r="31" spans="2:4" x14ac:dyDescent="0.25">
      <c r="C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DC10-EAD8-44F0-B241-E73143FF33DA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98C9-B442-45DB-B963-B0A7C9416624}">
  <dimension ref="B1:Q8"/>
  <sheetViews>
    <sheetView workbookViewId="0">
      <selection activeCell="P8" sqref="P8"/>
    </sheetView>
  </sheetViews>
  <sheetFormatPr defaultRowHeight="15" x14ac:dyDescent="0.25"/>
  <cols>
    <col min="16" max="16" width="25.42578125" customWidth="1"/>
  </cols>
  <sheetData>
    <row r="1" spans="2:17" x14ac:dyDescent="0.25">
      <c r="B1" t="s">
        <v>33</v>
      </c>
    </row>
    <row r="4" spans="2:17" x14ac:dyDescent="0.25">
      <c r="B4" s="6"/>
    </row>
    <row r="5" spans="2:17" x14ac:dyDescent="0.25">
      <c r="P5" s="8" t="s">
        <v>34</v>
      </c>
      <c r="Q5" s="8"/>
    </row>
    <row r="6" spans="2:17" x14ac:dyDescent="0.25">
      <c r="B6" s="6" t="s">
        <v>35</v>
      </c>
      <c r="P6">
        <f>96.7</f>
        <v>96.7</v>
      </c>
      <c r="Q6" t="s">
        <v>36</v>
      </c>
    </row>
    <row r="7" spans="2:17" x14ac:dyDescent="0.25">
      <c r="P7" s="9">
        <f>P6/1000</f>
        <v>9.6700000000000008E-2</v>
      </c>
      <c r="Q7" t="s">
        <v>37</v>
      </c>
    </row>
    <row r="8" spans="2:17" x14ac:dyDescent="0.25">
      <c r="P8" s="9">
        <f>P7*1.1</f>
        <v>0.10637000000000002</v>
      </c>
      <c r="Q8" t="s">
        <v>38</v>
      </c>
    </row>
  </sheetData>
  <hyperlinks>
    <hyperlink ref="B6" r:id="rId1" display="https://www.aisc.org/globalassets/why-steel/epd-aisc-hr-sections-2021.pdf" xr:uid="{40B6BE6D-86E3-4692-B1CC-60927B999B6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1C65-2511-4F85-BD9E-6DA04602A6C7}">
  <dimension ref="A1:U124"/>
  <sheetViews>
    <sheetView workbookViewId="0">
      <selection activeCell="N45" sqref="N45"/>
    </sheetView>
  </sheetViews>
  <sheetFormatPr defaultRowHeight="15" x14ac:dyDescent="0.25"/>
  <cols>
    <col min="13" max="13" width="19" customWidth="1"/>
    <col min="14" max="14" width="14.140625" bestFit="1" customWidth="1"/>
    <col min="15" max="15" width="15.28515625" bestFit="1" customWidth="1"/>
  </cols>
  <sheetData>
    <row r="1" spans="1:1" x14ac:dyDescent="0.25">
      <c r="A1" t="s">
        <v>39</v>
      </c>
    </row>
    <row r="36" spans="13:21" x14ac:dyDescent="0.25">
      <c r="U36" s="27" t="s">
        <v>40</v>
      </c>
    </row>
    <row r="45" spans="13:21" x14ac:dyDescent="0.25">
      <c r="M45" t="s">
        <v>41</v>
      </c>
      <c r="N45" s="28">
        <v>88000000</v>
      </c>
      <c r="O45" t="s">
        <v>42</v>
      </c>
    </row>
    <row r="46" spans="13:21" x14ac:dyDescent="0.25">
      <c r="M46" t="s">
        <v>43</v>
      </c>
    </row>
    <row r="57" spans="17:17" x14ac:dyDescent="0.25">
      <c r="Q57" s="28"/>
    </row>
    <row r="79" spans="1:1" x14ac:dyDescent="0.25">
      <c r="A79" s="6" t="s">
        <v>44</v>
      </c>
    </row>
    <row r="100" spans="15:15" x14ac:dyDescent="0.25">
      <c r="O100" s="28">
        <f>129348*1000</f>
        <v>129348000</v>
      </c>
    </row>
    <row r="123" spans="3:3" x14ac:dyDescent="0.25">
      <c r="C123" t="s">
        <v>45</v>
      </c>
    </row>
    <row r="124" spans="3:3" x14ac:dyDescent="0.25">
      <c r="C124" t="s">
        <v>44</v>
      </c>
    </row>
  </sheetData>
  <hyperlinks>
    <hyperlink ref="U36" r:id="rId1" xr:uid="{1C60EA0C-3D3E-4CEC-89CC-D8A78E94CA73}"/>
    <hyperlink ref="A79" r:id="rId2" location=":~:text=Exclusive%20TOP%2D30%20largest%20steel,Korea)%20%E2%80%93%2037.97%20million%20tons;" xr:uid="{7B6C9444-6981-43C3-BDF5-E8DE2225DEA6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F3AB-74E6-4F9E-AA6A-7E393E7639BC}">
  <dimension ref="B2:B3"/>
  <sheetViews>
    <sheetView workbookViewId="0">
      <selection activeCell="T25" sqref="T25"/>
    </sheetView>
  </sheetViews>
  <sheetFormatPr defaultRowHeight="15" x14ac:dyDescent="0.25"/>
  <sheetData>
    <row r="2" spans="2:2" x14ac:dyDescent="0.25">
      <c r="B2" t="s">
        <v>46</v>
      </c>
    </row>
    <row r="3" spans="2:2" x14ac:dyDescent="0.25">
      <c r="B3" s="6" t="s">
        <v>47</v>
      </c>
    </row>
  </sheetData>
  <hyperlinks>
    <hyperlink ref="B3" r:id="rId1" xr:uid="{6E506678-34A9-4352-B21A-1383FA24CDD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964B-781D-4EF0-940D-02B12942059C}">
  <dimension ref="B7:K31"/>
  <sheetViews>
    <sheetView topLeftCell="A12" workbookViewId="0">
      <selection activeCell="D29" sqref="D29"/>
    </sheetView>
  </sheetViews>
  <sheetFormatPr defaultRowHeight="15" x14ac:dyDescent="0.25"/>
  <cols>
    <col min="4" max="4" width="56" customWidth="1"/>
    <col min="6" max="6" width="80.42578125" customWidth="1"/>
    <col min="11" max="11" width="33.5703125" customWidth="1"/>
  </cols>
  <sheetData>
    <row r="7" spans="2:11" ht="17.25" x14ac:dyDescent="0.25">
      <c r="C7" s="31" t="s">
        <v>48</v>
      </c>
      <c r="K7" s="39"/>
    </row>
    <row r="8" spans="2:11" ht="17.25" x14ac:dyDescent="0.25">
      <c r="C8" s="31" t="s">
        <v>49</v>
      </c>
      <c r="K8" s="40"/>
    </row>
    <row r="9" spans="2:11" ht="17.25" x14ac:dyDescent="0.25">
      <c r="C9" s="31" t="s">
        <v>50</v>
      </c>
    </row>
    <row r="10" spans="2:11" ht="17.25" x14ac:dyDescent="0.25">
      <c r="C10" s="32" t="s">
        <v>51</v>
      </c>
    </row>
    <row r="11" spans="2:11" ht="17.25" x14ac:dyDescent="0.25">
      <c r="C11" s="33"/>
    </row>
    <row r="14" spans="2:11" ht="15.75" thickBot="1" x14ac:dyDescent="0.3">
      <c r="B14">
        <v>2020</v>
      </c>
      <c r="C14" t="s">
        <v>52</v>
      </c>
    </row>
    <row r="15" spans="2:11" ht="34.5" x14ac:dyDescent="0.25">
      <c r="B15" s="43" t="s">
        <v>53</v>
      </c>
      <c r="C15" s="43"/>
      <c r="D15" s="34" t="s">
        <v>54</v>
      </c>
      <c r="F15" s="41" t="s">
        <v>55</v>
      </c>
    </row>
    <row r="16" spans="2:11" ht="17.25" x14ac:dyDescent="0.25">
      <c r="B16" s="44"/>
      <c r="C16" s="44"/>
      <c r="D16" s="35"/>
      <c r="F16" s="42" t="s">
        <v>56</v>
      </c>
    </row>
    <row r="17" spans="2:6" ht="17.25" x14ac:dyDescent="0.25">
      <c r="B17" s="44"/>
      <c r="C17" s="44"/>
      <c r="D17" s="36" t="s">
        <v>57</v>
      </c>
      <c r="F17" s="42" t="s">
        <v>58</v>
      </c>
    </row>
    <row r="18" spans="2:6" ht="17.25" x14ac:dyDescent="0.25">
      <c r="B18" s="44"/>
      <c r="C18" s="44"/>
      <c r="D18" s="37"/>
      <c r="F18" s="42" t="s">
        <v>59</v>
      </c>
    </row>
    <row r="19" spans="2:6" ht="34.5" x14ac:dyDescent="0.25">
      <c r="B19" s="44"/>
      <c r="C19" s="44"/>
      <c r="D19" s="36" t="s">
        <v>60</v>
      </c>
      <c r="F19" s="42" t="s">
        <v>61</v>
      </c>
    </row>
    <row r="20" spans="2:6" ht="17.25" x14ac:dyDescent="0.25">
      <c r="B20" s="44"/>
      <c r="C20" s="44"/>
      <c r="D20" s="36" t="s">
        <v>62</v>
      </c>
      <c r="F20" s="42" t="s">
        <v>63</v>
      </c>
    </row>
    <row r="21" spans="2:6" ht="34.5" x14ac:dyDescent="0.25">
      <c r="B21" s="44"/>
      <c r="C21" s="44"/>
      <c r="D21" s="36" t="s">
        <v>64</v>
      </c>
      <c r="F21" s="42" t="s">
        <v>65</v>
      </c>
    </row>
    <row r="22" spans="2:6" ht="36" x14ac:dyDescent="0.25">
      <c r="B22" s="44"/>
      <c r="C22" s="44"/>
      <c r="D22" s="36" t="s">
        <v>66</v>
      </c>
      <c r="F22" s="41" t="s">
        <v>67</v>
      </c>
    </row>
    <row r="23" spans="2:6" ht="18" thickBot="1" x14ac:dyDescent="0.3">
      <c r="B23" s="45"/>
      <c r="C23" s="45"/>
      <c r="D23" s="38" t="s">
        <v>68</v>
      </c>
      <c r="F23" s="42" t="s">
        <v>69</v>
      </c>
    </row>
    <row r="24" spans="2:6" x14ac:dyDescent="0.25">
      <c r="F24" s="42" t="s">
        <v>70</v>
      </c>
    </row>
    <row r="25" spans="2:6" x14ac:dyDescent="0.25">
      <c r="F25" s="42" t="s">
        <v>71</v>
      </c>
    </row>
    <row r="26" spans="2:6" x14ac:dyDescent="0.25">
      <c r="F26" s="42" t="s">
        <v>72</v>
      </c>
    </row>
    <row r="27" spans="2:6" x14ac:dyDescent="0.25">
      <c r="F27" s="42" t="s">
        <v>73</v>
      </c>
    </row>
    <row r="28" spans="2:6" x14ac:dyDescent="0.25">
      <c r="F28" s="42" t="s">
        <v>74</v>
      </c>
    </row>
    <row r="30" spans="2:6" ht="16.5" x14ac:dyDescent="0.25">
      <c r="D30" s="39" t="s">
        <v>75</v>
      </c>
    </row>
    <row r="31" spans="2:6" ht="16.5" x14ac:dyDescent="0.25">
      <c r="D31" s="40" t="s">
        <v>76</v>
      </c>
    </row>
  </sheetData>
  <mergeCells count="2">
    <mergeCell ref="B15:B23"/>
    <mergeCell ref="C15:C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def3e6-7aea-4264-9921-f002c356bc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5068D33D9264B894A54EED4E7436D" ma:contentTypeVersion="19" ma:contentTypeDescription="Create a new document." ma:contentTypeScope="" ma:versionID="4d6dea2cb30406ea0c05aa2bf0d11d00">
  <xsd:schema xmlns:xsd="http://www.w3.org/2001/XMLSchema" xmlns:xs="http://www.w3.org/2001/XMLSchema" xmlns:p="http://schemas.microsoft.com/office/2006/metadata/properties" xmlns:ns3="a2def3e6-7aea-4264-9921-f002c356bc39" xmlns:ns4="5017093b-7191-4275-b640-266ac08f1649" targetNamespace="http://schemas.microsoft.com/office/2006/metadata/properties" ma:root="true" ma:fieldsID="47509300b1b95dc7881ed97e2467e11c" ns3:_="" ns4:_="">
    <xsd:import namespace="a2def3e6-7aea-4264-9921-f002c356bc39"/>
    <xsd:import namespace="5017093b-7191-4275-b640-266ac08f16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ef3e6-7aea-4264-9921-f002c356b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7093b-7191-4275-b640-266ac08f16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15D01-7B6D-478C-B4AF-AC7ECC48B1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3F9AF2-1470-4B32-AF0B-DE177B7904B9}">
  <ds:schemaRefs>
    <ds:schemaRef ds:uri="http://schemas.microsoft.com/office/2006/metadata/properties"/>
    <ds:schemaRef ds:uri="http://schemas.microsoft.com/office/infopath/2007/PartnerControls"/>
    <ds:schemaRef ds:uri="a2def3e6-7aea-4264-9921-f002c356bc39"/>
  </ds:schemaRefs>
</ds:datastoreItem>
</file>

<file path=customXml/itemProps3.xml><?xml version="1.0" encoding="utf-8"?>
<ds:datastoreItem xmlns:ds="http://schemas.openxmlformats.org/officeDocument/2006/customXml" ds:itemID="{C5F6D336-549C-43FB-B2A2-9FB205351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ef3e6-7aea-4264-9921-f002c356bc39"/>
    <ds:schemaRef ds:uri="5017093b-7191-4275-b640-266ac08f16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Fabricator Emission Calc</vt:lpstr>
      <vt:lpstr>Lit. Reference</vt:lpstr>
      <vt:lpstr>AISC Emission</vt:lpstr>
      <vt:lpstr>Industry references</vt:lpstr>
      <vt:lpstr>Zamil Study</vt:lpstr>
      <vt:lpstr>Hayward Metrics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Lambert</dc:creator>
  <cp:keywords/>
  <dc:description/>
  <cp:lastModifiedBy>Elizabeth Carey</cp:lastModifiedBy>
  <cp:revision/>
  <dcterms:created xsi:type="dcterms:W3CDTF">2025-09-09T12:57:36Z</dcterms:created>
  <dcterms:modified xsi:type="dcterms:W3CDTF">2026-03-05T22:35:21Z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0x0101002555068D33D9264B894A54EED4E7436D</vt:lpwstr>
  </property>
</Properties>
</file>